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38776a3566fee15/课程/材料科学基础实验/01 纯弯曲应力的验证/"/>
    </mc:Choice>
  </mc:AlternateContent>
  <xr:revisionPtr revIDLastSave="17" documentId="8_{05D98E0A-A692-4E83-AB6F-C3DA83DB47DC}" xr6:coauthVersionLast="47" xr6:coauthVersionMax="47" xr10:uidLastSave="{6A4FD3E3-21C5-4C4F-8D6B-0CDC2B3E2457}"/>
  <bookViews>
    <workbookView xWindow="-108" yWindow="-108" windowWidth="23256" windowHeight="12456" activeTab="1" xr2:uid="{64192C24-849E-4388-B52D-FF1B54B7F416}"/>
  </bookViews>
  <sheets>
    <sheet name="理论计算" sheetId="3" r:id="rId1"/>
    <sheet name="加载载荷" sheetId="1" r:id="rId2"/>
    <sheet name="卸载载荷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F24" i="2"/>
  <c r="E24" i="2"/>
  <c r="D24" i="2"/>
  <c r="C24" i="2"/>
  <c r="B24" i="2"/>
  <c r="I13" i="1"/>
  <c r="C24" i="1"/>
  <c r="D24" i="1"/>
  <c r="E24" i="1"/>
  <c r="F24" i="1"/>
  <c r="B24" i="1"/>
  <c r="F23" i="2"/>
  <c r="E23" i="2"/>
  <c r="D23" i="2"/>
  <c r="C23" i="2"/>
  <c r="B23" i="2"/>
  <c r="F21" i="2"/>
  <c r="E21" i="2"/>
  <c r="D21" i="2"/>
  <c r="C21" i="2"/>
  <c r="B21" i="2"/>
  <c r="A17" i="2"/>
  <c r="F9" i="2"/>
  <c r="F17" i="2" s="1"/>
  <c r="F22" i="2" s="1"/>
  <c r="E9" i="2"/>
  <c r="E17" i="2" s="1"/>
  <c r="E22" i="2" s="1"/>
  <c r="D9" i="2"/>
  <c r="D17" i="2" s="1"/>
  <c r="D22" i="2" s="1"/>
  <c r="C9" i="2"/>
  <c r="C17" i="2" s="1"/>
  <c r="C22" i="2" s="1"/>
  <c r="B9" i="2"/>
  <c r="B17" i="2" s="1"/>
  <c r="B22" i="2" s="1"/>
  <c r="A8" i="2"/>
  <c r="A7" i="2"/>
  <c r="A6" i="2"/>
  <c r="A5" i="2"/>
  <c r="B21" i="1"/>
  <c r="C21" i="1"/>
  <c r="D21" i="1"/>
  <c r="E21" i="1"/>
  <c r="F21" i="1"/>
  <c r="B23" i="1"/>
  <c r="C9" i="1" l="1"/>
  <c r="D9" i="1"/>
  <c r="D17" i="1" s="1"/>
  <c r="E9" i="1"/>
  <c r="E17" i="1" s="1"/>
  <c r="F9" i="1"/>
  <c r="F17" i="1" s="1"/>
  <c r="B9" i="1"/>
  <c r="A16" i="3"/>
  <c r="A17" i="1" s="1"/>
  <c r="B16" i="3"/>
  <c r="C16" i="3" s="1"/>
  <c r="A8" i="1"/>
  <c r="A7" i="1"/>
  <c r="A6" i="1"/>
  <c r="A5" i="1"/>
  <c r="G16" i="3" l="1"/>
  <c r="F23" i="1" s="1"/>
  <c r="F16" i="3"/>
  <c r="E23" i="1" s="1"/>
  <c r="E16" i="3"/>
  <c r="D23" i="1" s="1"/>
  <c r="B17" i="1"/>
  <c r="B22" i="1" s="1"/>
  <c r="C17" i="1"/>
  <c r="C22" i="1" s="1"/>
  <c r="F22" i="1"/>
  <c r="D22" i="1"/>
  <c r="E22" i="1"/>
  <c r="D16" i="3"/>
  <c r="C23" i="1" s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<sst xmlns="http://schemas.openxmlformats.org/spreadsheetml/2006/main" count="49" uniqueCount="31">
  <si>
    <t xml:space="preserve">                   测点
载荷数量</t>
    <phoneticPr fontId="1" type="noConversion"/>
  </si>
  <si>
    <t>计算表</t>
    <phoneticPr fontId="1" type="noConversion"/>
  </si>
  <si>
    <t>数据表</t>
    <phoneticPr fontId="1" type="noConversion"/>
  </si>
  <si>
    <t>测点应变（με）</t>
    <phoneticPr fontId="1" type="noConversion"/>
  </si>
  <si>
    <t>测点应力（Pa）</t>
    <phoneticPr fontId="1" type="noConversion"/>
  </si>
  <si>
    <t>E</t>
    <phoneticPr fontId="1" type="noConversion"/>
  </si>
  <si>
    <t>η</t>
    <phoneticPr fontId="1" type="noConversion"/>
  </si>
  <si>
    <t>此时的载荷(N)</t>
    <phoneticPr fontId="1" type="noConversion"/>
  </si>
  <si>
    <t>理论参数</t>
    <phoneticPr fontId="1" type="noConversion"/>
  </si>
  <si>
    <t>备注：
加载时1→4，初始状态载荷为0N；
卸载时4→1，结束实验后卸下所有载荷
如果砝码的重力有误差，测量后再修改</t>
    <phoneticPr fontId="1" type="noConversion"/>
  </si>
  <si>
    <t>这里的载荷会同步到实验数据处</t>
    <phoneticPr fontId="1" type="noConversion"/>
  </si>
  <si>
    <t>理论应力</t>
    <phoneticPr fontId="1" type="noConversion"/>
  </si>
  <si>
    <t>载荷            顺序</t>
    <phoneticPr fontId="1" type="noConversion"/>
  </si>
  <si>
    <t>距离         参考点</t>
    <phoneticPr fontId="1" type="noConversion"/>
  </si>
  <si>
    <t>到中性轴距离(m)</t>
    <phoneticPr fontId="1" type="noConversion"/>
  </si>
  <si>
    <t>载荷间距a/(m)</t>
    <phoneticPr fontId="1" type="noConversion"/>
  </si>
  <si>
    <t>惯性矩I/(m4)</t>
    <phoneticPr fontId="1" type="noConversion"/>
  </si>
  <si>
    <t>平均变化和△M                    参考点</t>
    <phoneticPr fontId="1" type="noConversion"/>
  </si>
  <si>
    <t xml:space="preserve">                   测点
平均变化</t>
    <phoneticPr fontId="1" type="noConversion"/>
  </si>
  <si>
    <t>平均变化</t>
    <phoneticPr fontId="1" type="noConversion"/>
  </si>
  <si>
    <t>仪器放大因数</t>
    <phoneticPr fontId="1" type="noConversion"/>
  </si>
  <si>
    <t>卸载载荷时的实验数据</t>
    <phoneticPr fontId="1" type="noConversion"/>
  </si>
  <si>
    <t>卸载载荷时的压力计算</t>
    <phoneticPr fontId="1" type="noConversion"/>
  </si>
  <si>
    <t>加载载荷时的压力计算</t>
    <phoneticPr fontId="1" type="noConversion"/>
  </si>
  <si>
    <t>加载载荷时的实验数据</t>
    <phoneticPr fontId="1" type="noConversion"/>
  </si>
  <si>
    <t>核验表</t>
    <phoneticPr fontId="1" type="noConversion"/>
  </si>
  <si>
    <t>与理论值进行比较和核验</t>
    <phoneticPr fontId="1" type="noConversion"/>
  </si>
  <si>
    <t>实验应力</t>
    <phoneticPr fontId="1" type="noConversion"/>
  </si>
  <si>
    <t xml:space="preserve">                 测点
载荷数量</t>
    <phoneticPr fontId="1" type="noConversion"/>
  </si>
  <si>
    <t>差值的平方</t>
    <phoneticPr fontId="1" type="noConversion"/>
  </si>
  <si>
    <t>平均误差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</si>
</sst>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000000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auto="1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auto="1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76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177" fontId="0" fillId="8" borderId="0" xfId="0" applyNumberFormat="1" applyFill="1">
      <alignment vertical="center"/>
    </xf>
    <xf numFmtId="0" fontId="0" fillId="4" borderId="1" xfId="0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7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23/09/relationships/Python" Target="pyth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/>
              <a:t>应力分布图（加载负载）</a:t>
            </a:r>
          </a:p>
        </c:rich>
      </c:tx>
      <c:layout>
        <c:manualLayout>
          <c:xMode val="edge"/>
          <c:yMode val="edge"/>
          <c:x val="7.746478873239436E-2"/>
          <c:y val="1.8596001859600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4696868877305825E-2"/>
          <c:y val="9.6861924686192466E-2"/>
          <c:w val="0.88365602627136397"/>
          <c:h val="0.7890977278467806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加载载荷!$A$22</c:f>
              <c:strCache>
                <c:ptCount val="1"/>
                <c:pt idx="0">
                  <c:v>实验应力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6444093255948641E-2"/>
                  <c:y val="1.1377238932999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加载载荷!$B$21:$F$21</c:f>
              <c:numCache>
                <c:formatCode>General</c:formatCode>
                <c:ptCount val="5"/>
                <c:pt idx="0">
                  <c:v>1.2500000000000001E-2</c:v>
                </c:pt>
                <c:pt idx="1">
                  <c:v>6.0000000000000001E-3</c:v>
                </c:pt>
                <c:pt idx="2">
                  <c:v>0</c:v>
                </c:pt>
                <c:pt idx="3">
                  <c:v>-6.0000000000000001E-3</c:v>
                </c:pt>
                <c:pt idx="4">
                  <c:v>-1.2500000000000001E-2</c:v>
                </c:pt>
              </c:numCache>
            </c:numRef>
          </c:xVal>
          <c:yVal>
            <c:numRef>
              <c:f>加载载荷!$B$22:$F$22</c:f>
              <c:numCache>
                <c:formatCode>General</c:formatCode>
                <c:ptCount val="5"/>
                <c:pt idx="0">
                  <c:v>487894.73684210517</c:v>
                </c:pt>
                <c:pt idx="1">
                  <c:v>287315.78947368416</c:v>
                </c:pt>
                <c:pt idx="2">
                  <c:v>35236.84210526316</c:v>
                </c:pt>
                <c:pt idx="3">
                  <c:v>-219552.63157894739</c:v>
                </c:pt>
                <c:pt idx="4">
                  <c:v>-485184.21052631579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45-435E-8B12-5FCC2BC60027}"/>
            </c:ext>
          </c:extLst>
        </c:ser>
        <c:ser>
          <c:idx val="1"/>
          <c:order val="1"/>
          <c:tx>
            <c:strRef>
              <c:f>加载载荷!$A$23</c:f>
              <c:strCache>
                <c:ptCount val="1"/>
                <c:pt idx="0">
                  <c:v>理论应力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加载载荷!$B$21:$F$21</c:f>
              <c:numCache>
                <c:formatCode>General</c:formatCode>
                <c:ptCount val="5"/>
                <c:pt idx="0">
                  <c:v>1.2500000000000001E-2</c:v>
                </c:pt>
                <c:pt idx="1">
                  <c:v>6.0000000000000001E-3</c:v>
                </c:pt>
                <c:pt idx="2">
                  <c:v>0</c:v>
                </c:pt>
                <c:pt idx="3">
                  <c:v>-6.0000000000000001E-3</c:v>
                </c:pt>
                <c:pt idx="4">
                  <c:v>-1.2500000000000001E-2</c:v>
                </c:pt>
              </c:numCache>
            </c:numRef>
          </c:xVal>
          <c:yVal>
            <c:numRef>
              <c:f>加载载荷!$B$23:$F$23</c:f>
              <c:numCache>
                <c:formatCode>General</c:formatCode>
                <c:ptCount val="5"/>
                <c:pt idx="0">
                  <c:v>487519.50078003126</c:v>
                </c:pt>
                <c:pt idx="1">
                  <c:v>234009.360374415</c:v>
                </c:pt>
                <c:pt idx="2">
                  <c:v>0</c:v>
                </c:pt>
                <c:pt idx="3">
                  <c:v>-234009.360374415</c:v>
                </c:pt>
                <c:pt idx="4">
                  <c:v>-487519.50078003126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745-435E-8B12-5FCC2BC60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343551"/>
        <c:axId val="344335871"/>
      </c:scatterChart>
      <c:valAx>
        <c:axId val="344343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检测点距中性轴的距离</a:t>
                </a:r>
                <a:r>
                  <a:rPr lang="en-US"/>
                  <a:t>(m)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7441901408450704"/>
              <c:y val="0.458251609762168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44335871"/>
        <c:crosses val="autoZero"/>
        <c:crossBetween val="midCat"/>
      </c:valAx>
      <c:valAx>
        <c:axId val="34433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应力</a:t>
                </a:r>
                <a:r>
                  <a:rPr lang="en-US"/>
                  <a:t>(Pa)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52034428794992171"/>
              <c:y val="9.50834074610966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443435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/>
              <a:t>应力分布图（</a:t>
            </a:r>
            <a:r>
              <a:rPr lang="zh-CN" altLang="en-US"/>
              <a:t>卸载</a:t>
            </a:r>
            <a:r>
              <a:rPr lang="zh-CN"/>
              <a:t>负载）</a:t>
            </a:r>
          </a:p>
        </c:rich>
      </c:tx>
      <c:layout>
        <c:manualLayout>
          <c:xMode val="edge"/>
          <c:yMode val="edge"/>
          <c:x val="7.746478873239436E-2"/>
          <c:y val="1.8596001859600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4696868877305825E-2"/>
          <c:y val="9.6861924686192466E-2"/>
          <c:w val="0.88365602627136397"/>
          <c:h val="0.7890977278467806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卸载载荷!$A$22</c:f>
              <c:strCache>
                <c:ptCount val="1"/>
                <c:pt idx="0">
                  <c:v>实验应力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6444093255948641E-2"/>
                  <c:y val="1.1377238932999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卸载载荷!$B$21:$F$21</c:f>
              <c:numCache>
                <c:formatCode>General</c:formatCode>
                <c:ptCount val="5"/>
                <c:pt idx="0">
                  <c:v>1.2500000000000001E-2</c:v>
                </c:pt>
                <c:pt idx="1">
                  <c:v>6.0000000000000001E-3</c:v>
                </c:pt>
                <c:pt idx="2">
                  <c:v>0</c:v>
                </c:pt>
                <c:pt idx="3">
                  <c:v>-6.0000000000000001E-3</c:v>
                </c:pt>
                <c:pt idx="4">
                  <c:v>-1.2500000000000001E-2</c:v>
                </c:pt>
              </c:numCache>
            </c:numRef>
          </c:xVal>
          <c:yVal>
            <c:numRef>
              <c:f>卸载载荷!$B$22:$F$22</c:f>
              <c:numCache>
                <c:formatCode>General</c:formatCode>
                <c:ptCount val="5"/>
                <c:pt idx="0">
                  <c:v>436394.73684210522</c:v>
                </c:pt>
                <c:pt idx="1">
                  <c:v>252078.94736842104</c:v>
                </c:pt>
                <c:pt idx="2">
                  <c:v>27105.263157894733</c:v>
                </c:pt>
                <c:pt idx="3">
                  <c:v>-203289.47368421053</c:v>
                </c:pt>
                <c:pt idx="4">
                  <c:v>-436394.73684210522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C1-4B72-8E3B-22A4975CA237}"/>
            </c:ext>
          </c:extLst>
        </c:ser>
        <c:ser>
          <c:idx val="1"/>
          <c:order val="1"/>
          <c:tx>
            <c:strRef>
              <c:f>卸载载荷!$A$23</c:f>
              <c:strCache>
                <c:ptCount val="1"/>
                <c:pt idx="0">
                  <c:v>理论应力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卸载载荷!$B$21:$F$21</c:f>
              <c:numCache>
                <c:formatCode>General</c:formatCode>
                <c:ptCount val="5"/>
                <c:pt idx="0">
                  <c:v>1.2500000000000001E-2</c:v>
                </c:pt>
                <c:pt idx="1">
                  <c:v>6.0000000000000001E-3</c:v>
                </c:pt>
                <c:pt idx="2">
                  <c:v>0</c:v>
                </c:pt>
                <c:pt idx="3">
                  <c:v>-6.0000000000000001E-3</c:v>
                </c:pt>
                <c:pt idx="4">
                  <c:v>-1.2500000000000001E-2</c:v>
                </c:pt>
              </c:numCache>
            </c:numRef>
          </c:xVal>
          <c:yVal>
            <c:numRef>
              <c:f>卸载载荷!$B$23:$F$23</c:f>
              <c:numCache>
                <c:formatCode>General</c:formatCode>
                <c:ptCount val="5"/>
                <c:pt idx="0">
                  <c:v>487519.50078003126</c:v>
                </c:pt>
                <c:pt idx="1">
                  <c:v>234009.360374415</c:v>
                </c:pt>
                <c:pt idx="2">
                  <c:v>0</c:v>
                </c:pt>
                <c:pt idx="3">
                  <c:v>-234009.360374415</c:v>
                </c:pt>
                <c:pt idx="4">
                  <c:v>-487519.50078003126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C1-4B72-8E3B-22A4975CA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343551"/>
        <c:axId val="344335871"/>
      </c:scatterChart>
      <c:valAx>
        <c:axId val="344343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检测点距中性轴的距离</a:t>
                </a:r>
                <a:r>
                  <a:rPr lang="en-US"/>
                  <a:t>(m)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7441901408450704"/>
              <c:y val="0.458251609762168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44335871"/>
        <c:crosses val="autoZero"/>
        <c:crossBetween val="midCat"/>
      </c:valAx>
      <c:valAx>
        <c:axId val="34433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应力</a:t>
                </a:r>
                <a:r>
                  <a:rPr lang="en-US"/>
                  <a:t>(Pa)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52034428794992171"/>
              <c:y val="9.50834074610966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443435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7620</xdr:rowOff>
    </xdr:from>
    <xdr:ext cx="640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41DEA127-7300-423A-85B2-AA1D67384DDB}"/>
                </a:ext>
              </a:extLst>
            </xdr:cNvPr>
            <xdr:cNvSpPr txBox="1"/>
          </xdr:nvSpPr>
          <xdr:spPr>
            <a:xfrm>
              <a:off x="0" y="3756660"/>
              <a:ext cx="6400800" cy="685800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此时，由载荷增量△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P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与弯矩增量△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M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的关系：</a:t>
              </a:r>
              <a14:m>
                <m:oMath xmlns:m="http://schemas.openxmlformats.org/officeDocument/2006/math">
                  <m:r>
                    <a:rPr kumimoji="0" lang="en-US" altLang="zh-CN" sz="1200" b="0" i="1" u="none" strike="noStrike" kern="1200" cap="none" spc="0" normalizeH="0" baseline="0" noProof="0" smtClean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mbria Math" panose="02040503050406030204" pitchFamily="18" charset="0"/>
                      <a:ea typeface="Cambria Math" panose="02040503050406030204" pitchFamily="18" charset="0"/>
                      <a:cs typeface="+mn-cs"/>
                    </a:rPr>
                    <m:t>∆</m:t>
                  </m:r>
                  <m:r>
                    <a:rPr kumimoji="0" lang="en-US" altLang="zh-CN" sz="1200" b="0" i="1" u="none" strike="noStrike" kern="1200" cap="none" spc="0" normalizeH="0" baseline="0" noProof="0" smtClean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mbria Math" panose="02040503050406030204" pitchFamily="18" charset="0"/>
                      <a:ea typeface="Cambria Math" panose="02040503050406030204" pitchFamily="18" charset="0"/>
                      <a:cs typeface="+mn-cs"/>
                    </a:rPr>
                    <m:t>𝑀</m:t>
                  </m:r>
                  <m:r>
                    <a:rPr kumimoji="0" lang="en-US" altLang="zh-CN" sz="1200" b="0" i="1" u="none" strike="noStrike" kern="1200" cap="none" spc="0" normalizeH="0" baseline="0" noProof="0" smtClean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mbria Math" panose="02040503050406030204" pitchFamily="18" charset="0"/>
                      <a:ea typeface="Cambria Math" panose="02040503050406030204" pitchFamily="18" charset="0"/>
                      <a:cs typeface="+mn-cs"/>
                    </a:rPr>
                    <m:t>=</m:t>
                  </m:r>
                  <m:f>
                    <m:fPr>
                      <m:ctrlP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</m:ctrlPr>
                    </m:fPr>
                    <m:num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∆</m:t>
                      </m:r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𝑃</m:t>
                      </m:r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∙</m:t>
                      </m:r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𝑎</m:t>
                      </m:r>
                    </m:num>
                    <m:den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  <m:t>2</m:t>
                      </m:r>
                    </m:den>
                  </m:f>
                </m:oMath>
              </a14:m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；</a:t>
              </a:r>
              <a:endParaRPr kumimoji="0" lang="en-US" altLang="zh-CN" sz="12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书宋简体" panose="03000509000000000000" pitchFamily="65" charset="-122"/>
                <a:ea typeface="方正书宋简体" panose="03000509000000000000" pitchFamily="65" charset="-122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可以求出各点理论的应力值：</a:t>
              </a:r>
              <a14:m>
                <m:oMath xmlns:m="http://schemas.openxmlformats.org/officeDocument/2006/math">
                  <m:sSub>
                    <m:sSubPr>
                      <m:ctrlP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</m:ctrlPr>
                    </m:sSubPr>
                    <m:e>
                      <m:r>
                        <a:rPr kumimoji="0" lang="zh-CN" altLang="en-US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  <m:t>𝜎</m:t>
                      </m:r>
                    </m:e>
                    <m:sub>
                      <m: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  <m:t>𝑖</m:t>
                      </m:r>
                      <m:r>
                        <a:rPr kumimoji="0" lang="zh-CN" altLang="en-US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  <m:t>理论</m:t>
                      </m:r>
                    </m:sub>
                  </m:sSub>
                  <m:r>
                    <a:rPr kumimoji="0" lang="en-US" altLang="zh-CN" sz="1200" b="0" i="1" u="none" strike="noStrike" kern="1200" cap="none" spc="0" normalizeH="0" baseline="0" noProof="0" smtClean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mbria Math" panose="02040503050406030204" pitchFamily="18" charset="0"/>
                      <a:ea typeface="方正书宋简体" panose="03000509000000000000" pitchFamily="65" charset="-122"/>
                      <a:cs typeface="+mn-cs"/>
                    </a:rPr>
                    <m:t>=</m:t>
                  </m:r>
                  <m:f>
                    <m:fPr>
                      <m:ctrlPr>
                        <a:rPr kumimoji="0" lang="en-US" altLang="zh-CN" sz="1200" b="0" i="1" u="none" strike="noStrike" kern="1200" cap="none" spc="0" normalizeH="0" baseline="0" noProof="0" smtClean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mbria Math" panose="02040503050406030204" pitchFamily="18" charset="0"/>
                          <a:ea typeface="方正书宋简体" panose="03000509000000000000" pitchFamily="65" charset="-122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∆</m:t>
                      </m:r>
                      <m:r>
                        <a:rPr lang="en-US" altLang="zh-CN" sz="1100" b="0" i="1" baseline="0"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𝑀</m:t>
                      </m:r>
                      <m:r>
                        <a:rPr lang="en-US" altLang="zh-CN" sz="1100" b="0" i="1" baseline="0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∙</m:t>
                      </m:r>
                      <m:sSub>
                        <m:sSubPr>
                          <m:ctrlPr>
                            <a:rPr lang="en-US" altLang="zh-CN" sz="1100" b="0" i="1" baseline="0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altLang="zh-CN" sz="1100" b="0" i="1" baseline="0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𝑦</m:t>
                          </m:r>
                        </m:e>
                        <m:sub>
                          <m:r>
                            <a:rPr lang="en-US" altLang="zh-CN" sz="1100" b="0" i="1" baseline="0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𝑖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kumimoji="0" lang="en-US" altLang="zh-CN" sz="1200" b="0" i="1" u="none" strike="noStrike" kern="1200" cap="none" spc="0" normalizeH="0" baseline="0" noProof="0" smtClean="0">
                              <a:ln>
                                <a:noFill/>
                              </a:ln>
                              <a:solidFill>
                                <a:sysClr val="windowText" lastClr="000000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方正书宋简体" panose="03000509000000000000" pitchFamily="65" charset="-122"/>
                              <a:cs typeface="+mn-cs"/>
                            </a:rPr>
                          </m:ctrlPr>
                        </m:sSubPr>
                        <m:e>
                          <m:r>
                            <a:rPr kumimoji="0" lang="en-US" altLang="zh-CN" sz="1200" b="0" i="1" u="none" strike="noStrike" kern="1200" cap="none" spc="0" normalizeH="0" baseline="0" noProof="0" smtClean="0">
                              <a:ln>
                                <a:noFill/>
                              </a:ln>
                              <a:solidFill>
                                <a:sysClr val="windowText" lastClr="000000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方正书宋简体" panose="03000509000000000000" pitchFamily="65" charset="-122"/>
                              <a:cs typeface="+mn-cs"/>
                            </a:rPr>
                            <m:t>𝐼</m:t>
                          </m:r>
                        </m:e>
                        <m:sub>
                          <m:r>
                            <a:rPr kumimoji="0" lang="en-US" altLang="zh-CN" sz="1200" b="0" i="1" u="none" strike="noStrike" kern="1200" cap="none" spc="0" normalizeH="0" baseline="0" noProof="0" smtClean="0">
                              <a:ln>
                                <a:noFill/>
                              </a:ln>
                              <a:solidFill>
                                <a:sysClr val="windowText" lastClr="000000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方正书宋简体" panose="03000509000000000000" pitchFamily="65" charset="-122"/>
                              <a:cs typeface="+mn-cs"/>
                            </a:rPr>
                            <m:t>𝑧</m:t>
                          </m:r>
                        </m:sub>
                      </m:sSub>
                    </m:den>
                  </m:f>
                </m:oMath>
              </a14:m>
              <a:endParaRPr kumimoji="0" lang="zh-CN" altLang="en-US" sz="12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书宋简体" panose="03000509000000000000" pitchFamily="65" charset="-122"/>
                <a:ea typeface="方正书宋简体" panose="03000509000000000000" pitchFamily="65" charset="-122"/>
                <a:cs typeface="+mn-cs"/>
              </a:endParaRPr>
            </a:p>
          </xdr:txBody>
        </xdr:sp>
      </mc:Choice>
      <mc:Fallback xmlns="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41DEA127-7300-423A-85B2-AA1D67384DDB}"/>
                </a:ext>
              </a:extLst>
            </xdr:cNvPr>
            <xdr:cNvSpPr txBox="1"/>
          </xdr:nvSpPr>
          <xdr:spPr>
            <a:xfrm>
              <a:off x="0" y="3756660"/>
              <a:ext cx="6400800" cy="685800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此时，由载荷增量△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P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与弯矩增量△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M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的关系：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∆𝑀=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(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∆𝑃∙𝑎)/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2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；</a:t>
              </a:r>
              <a:endParaRPr kumimoji="0" lang="en-US" altLang="zh-CN" sz="12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书宋简体" panose="03000509000000000000" pitchFamily="65" charset="-122"/>
                <a:ea typeface="方正书宋简体" panose="03000509000000000000" pitchFamily="65" charset="-122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方正书宋简体" panose="03000509000000000000" pitchFamily="65" charset="-122"/>
                  <a:ea typeface="方正书宋简体" panose="03000509000000000000" pitchFamily="65" charset="-122"/>
                  <a:cs typeface="+mn-cs"/>
                </a:rPr>
                <a:t>可以求出各点理论的应力值：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𝜎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_𝑖</a:t>
              </a:r>
              <a:r>
                <a:rPr kumimoji="0" lang="zh-CN" altLang="en-US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理论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=(</a:t>
              </a:r>
              <a:r>
                <a:rPr lang="en-US" altLang="zh-CN" sz="1100" b="0" i="0" baseline="0">
                  <a:effectLst/>
                  <a:latin typeface="+mn-lt"/>
                  <a:ea typeface="+mn-ea"/>
                  <a:cs typeface="+mn-cs"/>
                </a:rPr>
                <a:t>∆𝑀</a:t>
              </a:r>
              <a:r>
                <a:rPr lang="en-US" altLang="zh-CN" sz="1100" b="0" i="0" baseline="0"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∙𝑦_𝑖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)/</a:t>
              </a: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方正书宋简体" panose="03000509000000000000" pitchFamily="65" charset="-122"/>
                  <a:cs typeface="+mn-cs"/>
                </a:rPr>
                <a:t>𝐼_𝑧 </a:t>
              </a:r>
              <a:endParaRPr kumimoji="0" lang="zh-CN" altLang="en-US" sz="12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书宋简体" panose="03000509000000000000" pitchFamily="65" charset="-122"/>
                <a:ea typeface="方正书宋简体" panose="03000509000000000000" pitchFamily="65" charset="-122"/>
                <a:cs typeface="+mn-cs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83820</xdr:colOff>
      <xdr:row>11</xdr:row>
      <xdr:rowOff>38100</xdr:rowOff>
    </xdr:from>
    <xdr:ext cx="7650480" cy="9372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2B27E835-08E7-A882-A903-1CD57314A944}"/>
                </a:ext>
              </a:extLst>
            </xdr:cNvPr>
            <xdr:cNvSpPr txBox="1"/>
          </xdr:nvSpPr>
          <xdr:spPr>
            <a:xfrm>
              <a:off x="83820" y="3787140"/>
              <a:ext cx="7650480" cy="9372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此时根据实验测得的数据，载荷变化以后，计算测点应变差的平均（逐差法），即：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bPr>
                    <m:e>
                      <m: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  <m:t>∆</m:t>
                      </m:r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𝜀</m:t>
                      </m:r>
                    </m:e>
                    <m:sub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𝑖</m:t>
                      </m:r>
                    </m:sub>
                  </m:sSub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f>
                    <m:fPr>
                      <m:ctrlP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fPr>
                    <m:num>
                      <m:d>
                        <m:dPr>
                          <m:ctrlP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4</m:t>
                              </m:r>
                            </m:sub>
                          </m:sSub>
                          <m: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  <m:t>+</m:t>
                          </m:r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3</m:t>
                              </m:r>
                            </m:sub>
                          </m:sSub>
                        </m:e>
                      </m:d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−</m:t>
                      </m:r>
                      <m:d>
                        <m:dPr>
                          <m:ctrlP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2</m:t>
                              </m:r>
                            </m:sub>
                          </m:sSub>
                          <m: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  <m:t>+</m:t>
                          </m:r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1</m:t>
                              </m:r>
                            </m:sub>
                          </m:sSub>
                        </m:e>
                      </m:d>
                    </m:num>
                    <m:den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4</m:t>
                      </m:r>
                      <m:r>
                        <a:rPr lang="zh-CN" altLang="en-US" sz="1200" b="0" i="1" kern="1200">
                          <a:latin typeface="Cambria Math" panose="02040503050406030204" pitchFamily="18" charset="0"/>
                          <a:ea typeface="+mn-ea"/>
                        </a:rPr>
                        <m:t>𝛾</m:t>
                      </m:r>
                    </m:den>
                  </m:f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</a:t>
              </a:r>
              <a14:m>
                <m:oMath xmlns:m="http://schemas.openxmlformats.org/officeDocument/2006/math">
                  <m:r>
                    <a:rPr lang="zh-CN" altLang="en-US" sz="1200" i="1" kern="1200">
                      <a:latin typeface="Cambria Math" panose="02040503050406030204" pitchFamily="18" charset="0"/>
                      <a:ea typeface="方正书宋简体" panose="03000509000000000000" pitchFamily="65" charset="-122"/>
                    </a:rPr>
                    <m:t>𝛾</m:t>
                  </m:r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为仪器放大因数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由于</a:t>
              </a:r>
              <a14:m>
                <m:oMath xmlns:m="http://schemas.openxmlformats.org/officeDocument/2006/math"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1</m:t>
                  </m:r>
                  <m:r>
                    <a:rPr lang="zh-CN" altLang="en-US" sz="1200" b="0" i="1" kern="1200">
                      <a:latin typeface="Cambria Math" panose="02040503050406030204" pitchFamily="18" charset="0"/>
                      <a:ea typeface="+mn-ea"/>
                    </a:rPr>
                    <m:t>𝜇𝜀</m:t>
                  </m:r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sSup>
                    <m:sSupPr>
                      <m:ctrlP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pPr>
                    <m:e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10</m:t>
                      </m:r>
                    </m:e>
                    <m:sup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−6</m:t>
                      </m:r>
                    </m:sup>
                  </m:sSup>
                  <m:r>
                    <a:rPr lang="zh-CN" altLang="en-US" sz="1200" b="0" i="1" kern="1200">
                      <a:latin typeface="Cambria Math" panose="02040503050406030204" pitchFamily="18" charset="0"/>
                      <a:ea typeface="+mn-ea"/>
                    </a:rPr>
                    <m:t>𝜀</m:t>
                  </m:r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，换算以后代入胡克定律，即可得到实际的应力：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bPr>
                    <m:e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𝜎</m:t>
                      </m:r>
                    </m:e>
                    <m:sub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实际</m:t>
                      </m:r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𝑖</m:t>
                      </m:r>
                    </m:sub>
                  </m:sSub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𝐸</m:t>
                  </m:r>
                  <m:sSub>
                    <m:sSubPr>
                      <m:ctrlPr>
                        <a:rPr lang="en-US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∆</m:t>
                      </m:r>
                      <m:r>
                        <a:rPr lang="zh-CN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𝜀</m:t>
                      </m:r>
                    </m:e>
                    <m:sub>
                      <m:r>
                        <a:rPr lang="en-US" altLang="zh-CN" sz="12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endParaRPr lang="zh-CN" altLang="en-US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2B27E835-08E7-A882-A903-1CD57314A944}"/>
                </a:ext>
              </a:extLst>
            </xdr:cNvPr>
            <xdr:cNvSpPr txBox="1"/>
          </xdr:nvSpPr>
          <xdr:spPr>
            <a:xfrm>
              <a:off x="83820" y="3787140"/>
              <a:ext cx="7650480" cy="9372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此时根据实验测得的数据，载荷变化以后，计算测点应变差的平均（逐差法），即：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r>
                <a:rPr lang="en-US" altLang="zh-CN" sz="1200" i="0" kern="1200">
                  <a:latin typeface="+mn-ea"/>
                  <a:ea typeface="+mn-ea"/>
                </a:rPr>
                <a:t>〖∆</a:t>
              </a:r>
              <a:r>
                <a:rPr lang="zh-CN" altLang="en-US" sz="1200" i="0" kern="1200">
                  <a:latin typeface="+mn-ea"/>
                  <a:ea typeface="+mn-ea"/>
                </a:rPr>
                <a:t>𝜀</a:t>
              </a:r>
              <a:r>
                <a:rPr lang="en-US" altLang="zh-CN" sz="1200" i="0" kern="1200">
                  <a:latin typeface="+mn-ea"/>
                  <a:ea typeface="+mn-ea"/>
                </a:rPr>
                <a:t>〗_</a:t>
              </a:r>
              <a:r>
                <a:rPr lang="en-US" altLang="zh-CN" sz="1200" b="0" i="0" kern="1200">
                  <a:latin typeface="+mn-ea"/>
                  <a:ea typeface="+mn-ea"/>
                </a:rPr>
                <a:t>𝑖=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((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_4+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_3 )−(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_2+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_1 ))/4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𝛾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</a:t>
              </a:r>
              <a:r>
                <a:rPr lang="zh-CN" altLang="en-US" sz="1200" i="0" kern="1200">
                  <a:latin typeface="Cambria Math" panose="02040503050406030204" pitchFamily="18" charset="0"/>
                  <a:ea typeface="方正书宋简体" panose="03000509000000000000" pitchFamily="65" charset="-122"/>
                </a:rPr>
                <a:t>𝛾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为仪器放大因数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pPr/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由于</a:t>
              </a:r>
              <a:r>
                <a:rPr lang="en-US" altLang="zh-CN" sz="1200" b="0" i="0" kern="1200">
                  <a:latin typeface="+mn-ea"/>
                  <a:ea typeface="+mn-ea"/>
                </a:rPr>
                <a:t>1</a:t>
              </a:r>
              <a:r>
                <a:rPr lang="zh-CN" altLang="en-US" sz="1200" b="0" i="0" kern="1200">
                  <a:latin typeface="+mn-ea"/>
                  <a:ea typeface="+mn-ea"/>
                </a:rPr>
                <a:t>𝜇𝜀</a:t>
              </a:r>
              <a:r>
                <a:rPr lang="en-US" altLang="zh-CN" sz="1200" b="0" i="0" kern="1200">
                  <a:latin typeface="+mn-ea"/>
                  <a:ea typeface="+mn-ea"/>
                </a:rPr>
                <a:t>=10^(−6)</a:t>
              </a:r>
              <a:r>
                <a:rPr lang="zh-CN" altLang="en-US" sz="1200" b="0" i="0" kern="1200">
                  <a:latin typeface="+mn-ea"/>
                  <a:ea typeface="+mn-ea"/>
                </a:rPr>
                <a:t> 𝜀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，换算以后代入胡克定律，即可得到实际的应力：</a:t>
              </a:r>
              <a:r>
                <a:rPr lang="zh-CN" altLang="en-US" sz="1200" i="0" kern="1200">
                  <a:latin typeface="+mn-ea"/>
                  <a:ea typeface="+mn-ea"/>
                </a:rPr>
                <a:t>𝜎</a:t>
              </a:r>
              <a:r>
                <a:rPr lang="en-US" altLang="zh-CN" sz="1200" i="0" kern="1200">
                  <a:latin typeface="+mn-ea"/>
                  <a:ea typeface="+mn-ea"/>
                </a:rPr>
                <a:t>_</a:t>
              </a:r>
              <a:r>
                <a:rPr lang="zh-CN" altLang="en-US" sz="1200" i="0" kern="1200">
                  <a:latin typeface="+mn-ea"/>
                  <a:ea typeface="+mn-ea"/>
                </a:rPr>
                <a:t>实际</a:t>
              </a:r>
              <a:r>
                <a:rPr lang="en-US" altLang="zh-CN" sz="1200" b="0" i="0" kern="1200">
                  <a:latin typeface="+mn-ea"/>
                  <a:ea typeface="+mn-ea"/>
                </a:rPr>
                <a:t>𝑖=𝐸</a:t>
              </a:r>
              <a:r>
                <a:rPr lang="en-US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〖∆</a:t>
              </a:r>
              <a:r>
                <a:rPr lang="zh-CN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𝜀</a:t>
              </a:r>
              <a:r>
                <a:rPr lang="en-US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〗_</a:t>
              </a:r>
              <a:r>
                <a:rPr lang="en-US" altLang="zh-CN" sz="1200" b="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𝑖</a:t>
              </a:r>
              <a:endParaRPr lang="zh-CN" altLang="en-US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</xdr:txBody>
        </xdr:sp>
      </mc:Fallback>
    </mc:AlternateContent>
    <xdr:clientData/>
  </xdr:oneCellAnchor>
  <xdr:twoCellAnchor>
    <xdr:from>
      <xdr:col>9</xdr:col>
      <xdr:colOff>207818</xdr:colOff>
      <xdr:row>2</xdr:row>
      <xdr:rowOff>254230</xdr:rowOff>
    </xdr:from>
    <xdr:to>
      <xdr:col>13</xdr:col>
      <xdr:colOff>1059873</xdr:colOff>
      <xdr:row>19</xdr:row>
      <xdr:rowOff>108065</xdr:rowOff>
    </xdr:to>
    <xdr:graphicFrame macro="">
      <xdr:nvGraphicFramePr>
        <xdr:cNvPr id="12" name="图表 11">
          <a:extLst>
            <a:ext uri="{FF2B5EF4-FFF2-40B4-BE49-F238E27FC236}">
              <a16:creationId xmlns:a16="http://schemas.microsoft.com/office/drawing/2014/main" id="{FC2479BF-42C4-B1CF-4C56-FBC03505C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83820</xdr:colOff>
      <xdr:row>11</xdr:row>
      <xdr:rowOff>38100</xdr:rowOff>
    </xdr:from>
    <xdr:ext cx="7650480" cy="9372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A1F74620-83D4-421A-8DE7-B2686CA65DCF}"/>
                </a:ext>
              </a:extLst>
            </xdr:cNvPr>
            <xdr:cNvSpPr txBox="1"/>
          </xdr:nvSpPr>
          <xdr:spPr>
            <a:xfrm>
              <a:off x="83820" y="3787140"/>
              <a:ext cx="7650480" cy="9372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此时根据实验测得的数据，载荷变化以后，计算测点应变差的平均（逐差法），即：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bPr>
                    <m:e>
                      <m: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  <m:t>∆</m:t>
                      </m:r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𝜀</m:t>
                      </m:r>
                    </m:e>
                    <m:sub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𝑖</m:t>
                      </m:r>
                    </m:sub>
                  </m:sSub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f>
                    <m:fPr>
                      <m:ctrlP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fPr>
                    <m:num>
                      <m:d>
                        <m:dPr>
                          <m:ctrlP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4</m:t>
                              </m:r>
                            </m:sub>
                          </m:sSub>
                          <m: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  <m:t>+</m:t>
                          </m:r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3</m:t>
                              </m:r>
                            </m:sub>
                          </m:sSub>
                        </m:e>
                      </m:d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−</m:t>
                      </m:r>
                      <m:d>
                        <m:dPr>
                          <m:ctrlP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2</m:t>
                              </m:r>
                            </m:sub>
                          </m:sSub>
                          <m:r>
                            <a:rPr lang="en-US" altLang="zh-CN" sz="1200" b="0" i="1" kern="1200">
                              <a:latin typeface="Cambria Math" panose="02040503050406030204" pitchFamily="18" charset="0"/>
                              <a:ea typeface="+mn-ea"/>
                            </a:rPr>
                            <m:t>+</m:t>
                          </m:r>
                          <m:sSub>
                            <m:sSubPr>
                              <m:ctrlP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</m:ctrlPr>
                            </m:sSubPr>
                            <m:e>
                              <m:r>
                                <a:rPr lang="zh-CN" altLang="en-US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𝜀</m:t>
                              </m:r>
                            </m:e>
                            <m:sub>
                              <m:r>
                                <a:rPr lang="en-US" altLang="zh-CN" sz="1200" b="0" i="1" kern="1200">
                                  <a:latin typeface="Cambria Math" panose="02040503050406030204" pitchFamily="18" charset="0"/>
                                  <a:ea typeface="+mn-ea"/>
                                </a:rPr>
                                <m:t>1</m:t>
                              </m:r>
                            </m:sub>
                          </m:sSub>
                        </m:e>
                      </m:d>
                    </m:num>
                    <m:den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4</m:t>
                      </m:r>
                      <m:r>
                        <a:rPr lang="zh-CN" altLang="en-US" sz="1200" b="0" i="1" kern="1200">
                          <a:latin typeface="Cambria Math" panose="02040503050406030204" pitchFamily="18" charset="0"/>
                          <a:ea typeface="+mn-ea"/>
                        </a:rPr>
                        <m:t>𝛾</m:t>
                      </m:r>
                    </m:den>
                  </m:f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</a:t>
              </a:r>
              <a14:m>
                <m:oMath xmlns:m="http://schemas.openxmlformats.org/officeDocument/2006/math">
                  <m:r>
                    <a:rPr lang="zh-CN" altLang="en-US" sz="1200" i="1" kern="1200">
                      <a:latin typeface="Cambria Math" panose="02040503050406030204" pitchFamily="18" charset="0"/>
                      <a:ea typeface="方正书宋简体" panose="03000509000000000000" pitchFamily="65" charset="-122"/>
                    </a:rPr>
                    <m:t>𝛾</m:t>
                  </m:r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为仪器放大因数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由于</a:t>
              </a:r>
              <a14:m>
                <m:oMath xmlns:m="http://schemas.openxmlformats.org/officeDocument/2006/math"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1</m:t>
                  </m:r>
                  <m:r>
                    <a:rPr lang="zh-CN" altLang="en-US" sz="1200" b="0" i="1" kern="1200">
                      <a:latin typeface="Cambria Math" panose="02040503050406030204" pitchFamily="18" charset="0"/>
                      <a:ea typeface="+mn-ea"/>
                    </a:rPr>
                    <m:t>𝜇𝜀</m:t>
                  </m:r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sSup>
                    <m:sSupPr>
                      <m:ctrlP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pPr>
                    <m:e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10</m:t>
                      </m:r>
                    </m:e>
                    <m:sup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−6</m:t>
                      </m:r>
                    </m:sup>
                  </m:sSup>
                  <m:r>
                    <a:rPr lang="zh-CN" altLang="en-US" sz="1200" b="0" i="1" kern="1200">
                      <a:latin typeface="Cambria Math" panose="02040503050406030204" pitchFamily="18" charset="0"/>
                      <a:ea typeface="+mn-ea"/>
                    </a:rPr>
                    <m:t>𝜀</m:t>
                  </m:r>
                </m:oMath>
              </a14:m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，换算以后代入胡克定律，即可得到实际的应力：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altLang="zh-CN" sz="1200" i="1" kern="1200">
                          <a:latin typeface="Cambria Math" panose="02040503050406030204" pitchFamily="18" charset="0"/>
                          <a:ea typeface="+mn-ea"/>
                        </a:rPr>
                      </m:ctrlPr>
                    </m:sSubPr>
                    <m:e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𝜎</m:t>
                      </m:r>
                    </m:e>
                    <m:sub>
                      <m:r>
                        <a:rPr lang="zh-CN" altLang="en-US" sz="1200" i="1" kern="1200">
                          <a:latin typeface="Cambria Math" panose="02040503050406030204" pitchFamily="18" charset="0"/>
                          <a:ea typeface="+mn-ea"/>
                        </a:rPr>
                        <m:t>实际</m:t>
                      </m:r>
                      <m:r>
                        <a:rPr lang="en-US" altLang="zh-CN" sz="1200" b="0" i="1" kern="1200">
                          <a:latin typeface="Cambria Math" panose="02040503050406030204" pitchFamily="18" charset="0"/>
                          <a:ea typeface="+mn-ea"/>
                        </a:rPr>
                        <m:t>𝑖</m:t>
                      </m:r>
                    </m:sub>
                  </m:sSub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=</m:t>
                  </m:r>
                  <m:r>
                    <a:rPr lang="en-US" altLang="zh-CN" sz="1200" b="0" i="1" kern="1200">
                      <a:latin typeface="Cambria Math" panose="02040503050406030204" pitchFamily="18" charset="0"/>
                      <a:ea typeface="+mn-ea"/>
                    </a:rPr>
                    <m:t>𝐸</m:t>
                  </m:r>
                  <m:sSub>
                    <m:sSubPr>
                      <m:ctrlPr>
                        <a:rPr lang="en-US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∆</m:t>
                      </m:r>
                      <m:r>
                        <a:rPr lang="zh-CN" altLang="zh-CN" sz="12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𝜀</m:t>
                      </m:r>
                    </m:e>
                    <m:sub>
                      <m:r>
                        <a:rPr lang="en-US" altLang="zh-CN" sz="12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endParaRPr lang="zh-CN" altLang="en-US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</xdr:txBody>
        </xdr:sp>
      </mc:Choice>
      <mc:Fallback xmlns=""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A1F74620-83D4-421A-8DE7-B2686CA65DCF}"/>
                </a:ext>
              </a:extLst>
            </xdr:cNvPr>
            <xdr:cNvSpPr txBox="1"/>
          </xdr:nvSpPr>
          <xdr:spPr>
            <a:xfrm>
              <a:off x="83820" y="3787140"/>
              <a:ext cx="7650480" cy="9372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此时根据实验测得的数据，载荷变化以后，计算测点应变差的平均（逐差法），即：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r>
                <a:rPr lang="en-US" altLang="zh-CN" sz="1200" i="0" kern="1200">
                  <a:latin typeface="+mn-ea"/>
                  <a:ea typeface="+mn-ea"/>
                </a:rPr>
                <a:t>〖∆</a:t>
              </a:r>
              <a:r>
                <a:rPr lang="zh-CN" altLang="en-US" sz="1200" i="0" kern="1200">
                  <a:latin typeface="+mn-ea"/>
                  <a:ea typeface="+mn-ea"/>
                </a:rPr>
                <a:t>𝜀</a:t>
              </a:r>
              <a:r>
                <a:rPr lang="en-US" altLang="zh-CN" sz="1200" i="0" kern="1200">
                  <a:latin typeface="+mn-ea"/>
                  <a:ea typeface="+mn-ea"/>
                </a:rPr>
                <a:t>〗_</a:t>
              </a:r>
              <a:r>
                <a:rPr lang="en-US" altLang="zh-CN" sz="1200" b="0" i="0" kern="1200">
                  <a:latin typeface="+mn-ea"/>
                  <a:ea typeface="+mn-ea"/>
                </a:rPr>
                <a:t>𝑖=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((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_4+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_3 )−(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_2+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𝜀</a:t>
              </a:r>
              <a:r>
                <a:rPr lang="en-US" altLang="zh-CN" sz="1200" b="0" i="0" kern="1200">
                  <a:latin typeface="Cambria Math" panose="02040503050406030204" pitchFamily="18" charset="0"/>
                  <a:ea typeface="+mn-ea"/>
                </a:rPr>
                <a:t>_1 ))/4</a:t>
              </a:r>
              <a:r>
                <a:rPr lang="zh-CN" altLang="en-US" sz="1200" b="0" i="0" kern="1200">
                  <a:latin typeface="Cambria Math" panose="02040503050406030204" pitchFamily="18" charset="0"/>
                  <a:ea typeface="+mn-ea"/>
                </a:rPr>
                <a:t>𝛾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</a:t>
              </a:r>
              <a:r>
                <a:rPr lang="zh-CN" altLang="en-US" sz="1200" i="0" kern="1200">
                  <a:latin typeface="Cambria Math" panose="02040503050406030204" pitchFamily="18" charset="0"/>
                  <a:ea typeface="方正书宋简体" panose="03000509000000000000" pitchFamily="65" charset="-122"/>
                </a:rPr>
                <a:t>𝛾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为仪器放大因数</a:t>
              </a:r>
              <a:endParaRPr lang="en-US" altLang="zh-CN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  <a:p>
              <a:pPr/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由于</a:t>
              </a:r>
              <a:r>
                <a:rPr lang="en-US" altLang="zh-CN" sz="1200" b="0" i="0" kern="1200">
                  <a:latin typeface="+mn-ea"/>
                  <a:ea typeface="+mn-ea"/>
                </a:rPr>
                <a:t>1</a:t>
              </a:r>
              <a:r>
                <a:rPr lang="zh-CN" altLang="en-US" sz="1200" b="0" i="0" kern="1200">
                  <a:latin typeface="+mn-ea"/>
                  <a:ea typeface="+mn-ea"/>
                </a:rPr>
                <a:t>𝜇𝜀</a:t>
              </a:r>
              <a:r>
                <a:rPr lang="en-US" altLang="zh-CN" sz="1200" b="0" i="0" kern="1200">
                  <a:latin typeface="+mn-ea"/>
                  <a:ea typeface="+mn-ea"/>
                </a:rPr>
                <a:t>=10^(−6)</a:t>
              </a:r>
              <a:r>
                <a:rPr lang="zh-CN" altLang="en-US" sz="1200" b="0" i="0" kern="1200">
                  <a:latin typeface="+mn-ea"/>
                  <a:ea typeface="+mn-ea"/>
                </a:rPr>
                <a:t> 𝜀</a:t>
              </a:r>
              <a:r>
                <a:rPr lang="zh-CN" altLang="en-US" sz="1200" kern="1200">
                  <a:latin typeface="方正书宋简体" panose="03000509000000000000" pitchFamily="65" charset="-122"/>
                  <a:ea typeface="方正书宋简体" panose="03000509000000000000" pitchFamily="65" charset="-122"/>
                </a:rPr>
                <a:t>，换算以后代入胡克定律，即可得到实际的应力：</a:t>
              </a:r>
              <a:r>
                <a:rPr lang="zh-CN" altLang="en-US" sz="1200" i="0" kern="1200">
                  <a:latin typeface="+mn-ea"/>
                  <a:ea typeface="+mn-ea"/>
                </a:rPr>
                <a:t>𝜎</a:t>
              </a:r>
              <a:r>
                <a:rPr lang="en-US" altLang="zh-CN" sz="1200" i="0" kern="1200">
                  <a:latin typeface="+mn-ea"/>
                  <a:ea typeface="+mn-ea"/>
                </a:rPr>
                <a:t>_</a:t>
              </a:r>
              <a:r>
                <a:rPr lang="zh-CN" altLang="en-US" sz="1200" i="0" kern="1200">
                  <a:latin typeface="+mn-ea"/>
                  <a:ea typeface="+mn-ea"/>
                </a:rPr>
                <a:t>实际</a:t>
              </a:r>
              <a:r>
                <a:rPr lang="en-US" altLang="zh-CN" sz="1200" b="0" i="0" kern="1200">
                  <a:latin typeface="+mn-ea"/>
                  <a:ea typeface="+mn-ea"/>
                </a:rPr>
                <a:t>𝑖=𝐸</a:t>
              </a:r>
              <a:r>
                <a:rPr lang="en-US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〖∆</a:t>
              </a:r>
              <a:r>
                <a:rPr lang="zh-CN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𝜀</a:t>
              </a:r>
              <a:r>
                <a:rPr lang="en-US" altLang="zh-CN" sz="120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〗_</a:t>
              </a:r>
              <a:r>
                <a:rPr lang="en-US" altLang="zh-CN" sz="1200" b="0" i="0">
                  <a:solidFill>
                    <a:schemeClr val="tx1"/>
                  </a:solidFill>
                  <a:effectLst/>
                  <a:latin typeface="+mn-ea"/>
                  <a:ea typeface="+mn-ea"/>
                  <a:cs typeface="+mn-cs"/>
                </a:rPr>
                <a:t>𝑖</a:t>
              </a:r>
              <a:endParaRPr lang="zh-CN" altLang="en-US" sz="1200" kern="1200">
                <a:latin typeface="方正书宋简体" panose="03000509000000000000" pitchFamily="65" charset="-122"/>
                <a:ea typeface="方正书宋简体" panose="03000509000000000000" pitchFamily="65" charset="-122"/>
              </a:endParaRPr>
            </a:p>
          </xdr:txBody>
        </xdr:sp>
      </mc:Fallback>
    </mc:AlternateContent>
    <xdr:clientData/>
  </xdr:oneCellAnchor>
  <xdr:twoCellAnchor>
    <xdr:from>
      <xdr:col>9</xdr:col>
      <xdr:colOff>207818</xdr:colOff>
      <xdr:row>2</xdr:row>
      <xdr:rowOff>254230</xdr:rowOff>
    </xdr:from>
    <xdr:to>
      <xdr:col>13</xdr:col>
      <xdr:colOff>1059873</xdr:colOff>
      <xdr:row>19</xdr:row>
      <xdr:rowOff>108065</xdr:rowOff>
    </xdr:to>
    <xdr:graphicFrame macro="">
      <xdr:nvGraphicFramePr>
        <xdr:cNvPr id="14" name="图表 13">
          <a:extLst>
            <a:ext uri="{FF2B5EF4-FFF2-40B4-BE49-F238E27FC236}">
              <a16:creationId xmlns:a16="http://schemas.microsoft.com/office/drawing/2014/main" id="{EDDA2855-8CB8-4469-B82B-0B8C44267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922B-C28F-4772-B3FE-A4E12F870CB9}">
  <dimension ref="A1:I61"/>
  <sheetViews>
    <sheetView workbookViewId="0">
      <selection activeCell="F8" sqref="F8"/>
    </sheetView>
  </sheetViews>
  <sheetFormatPr defaultRowHeight="13.8" x14ac:dyDescent="0.25"/>
  <cols>
    <col min="1" max="14" width="15.77734375" customWidth="1"/>
  </cols>
  <sheetData>
    <row r="1" spans="1:9" ht="25.05" customHeight="1" x14ac:dyDescent="0.25">
      <c r="A1" s="1" t="s">
        <v>2</v>
      </c>
      <c r="B1" s="34" t="s">
        <v>8</v>
      </c>
      <c r="C1" s="34"/>
      <c r="D1" s="34"/>
    </row>
    <row r="2" spans="1:9" ht="25.05" customHeight="1" thickBot="1" x14ac:dyDescent="0.3">
      <c r="H2" s="33" t="s">
        <v>10</v>
      </c>
      <c r="I2" s="33"/>
    </row>
    <row r="3" spans="1:9" ht="25.05" customHeight="1" x14ac:dyDescent="0.25">
      <c r="A3" s="18" t="s">
        <v>12</v>
      </c>
      <c r="B3" s="14">
        <v>1</v>
      </c>
      <c r="C3" s="14">
        <v>2</v>
      </c>
      <c r="D3" s="14">
        <v>3</v>
      </c>
      <c r="E3" s="15">
        <v>4</v>
      </c>
      <c r="H3" s="32" t="s">
        <v>9</v>
      </c>
      <c r="I3" s="32"/>
    </row>
    <row r="4" spans="1:9" ht="25.05" customHeight="1" thickBot="1" x14ac:dyDescent="0.3">
      <c r="A4" s="6" t="s">
        <v>7</v>
      </c>
      <c r="B4" s="9">
        <v>10</v>
      </c>
      <c r="C4" s="9">
        <v>20</v>
      </c>
      <c r="D4" s="9">
        <v>30</v>
      </c>
      <c r="E4" s="10">
        <v>40</v>
      </c>
      <c r="H4" s="32"/>
      <c r="I4" s="32"/>
    </row>
    <row r="5" spans="1:9" ht="25.05" customHeight="1" thickBot="1" x14ac:dyDescent="0.3">
      <c r="A5" s="20"/>
      <c r="B5" s="2"/>
      <c r="C5" s="2"/>
      <c r="D5" s="2"/>
      <c r="E5" s="2"/>
      <c r="G5" s="19"/>
      <c r="H5" s="19"/>
    </row>
    <row r="6" spans="1:9" ht="25.05" customHeight="1" x14ac:dyDescent="0.25">
      <c r="A6" s="18" t="s">
        <v>13</v>
      </c>
      <c r="B6" s="14">
        <v>1</v>
      </c>
      <c r="C6" s="14">
        <v>2</v>
      </c>
      <c r="D6" s="14">
        <v>3</v>
      </c>
      <c r="E6" s="14">
        <v>4</v>
      </c>
      <c r="F6" s="15">
        <v>3</v>
      </c>
      <c r="G6" s="19"/>
      <c r="H6" s="19"/>
    </row>
    <row r="7" spans="1:9" ht="25.05" customHeight="1" thickBot="1" x14ac:dyDescent="0.3">
      <c r="A7" s="6" t="s">
        <v>14</v>
      </c>
      <c r="B7" s="9">
        <v>1.2500000000000001E-2</v>
      </c>
      <c r="C7" s="9">
        <v>6.0000000000000001E-3</v>
      </c>
      <c r="D7" s="9">
        <v>0</v>
      </c>
      <c r="E7" s="9">
        <v>-6.0000000000000001E-3</v>
      </c>
      <c r="F7" s="10">
        <v>-1.2500000000000001E-2</v>
      </c>
      <c r="G7" s="19"/>
      <c r="H7" s="19"/>
    </row>
    <row r="8" spans="1:9" ht="25.05" customHeight="1" x14ac:dyDescent="0.25"/>
    <row r="9" spans="1:9" ht="25.05" customHeight="1" x14ac:dyDescent="0.25">
      <c r="A9" s="11" t="s">
        <v>15</v>
      </c>
      <c r="B9" s="16">
        <v>0.15</v>
      </c>
    </row>
    <row r="10" spans="1:9" ht="25.05" customHeight="1" x14ac:dyDescent="0.25">
      <c r="A10" s="11" t="s">
        <v>16</v>
      </c>
      <c r="B10" s="17">
        <v>1.9230000000000001E-8</v>
      </c>
    </row>
    <row r="11" spans="1:9" ht="25.05" customHeight="1" x14ac:dyDescent="0.25"/>
    <row r="12" spans="1:9" ht="25.05" customHeight="1" x14ac:dyDescent="0.25">
      <c r="A12" s="1" t="s">
        <v>1</v>
      </c>
      <c r="B12" s="34" t="s">
        <v>11</v>
      </c>
      <c r="C12" s="34"/>
      <c r="D12" s="34"/>
    </row>
    <row r="13" spans="1:9" ht="25.05" customHeight="1" x14ac:dyDescent="0.25">
      <c r="A13" s="21"/>
      <c r="B13" s="21"/>
      <c r="C13" s="21"/>
      <c r="D13" s="21"/>
    </row>
    <row r="14" spans="1:9" ht="25.05" customHeight="1" thickBot="1" x14ac:dyDescent="0.3"/>
    <row r="15" spans="1:9" ht="25.05" customHeight="1" x14ac:dyDescent="0.25">
      <c r="A15" s="35" t="s">
        <v>17</v>
      </c>
      <c r="B15" s="36"/>
      <c r="C15" s="14">
        <v>1</v>
      </c>
      <c r="D15" s="14">
        <v>2</v>
      </c>
      <c r="E15" s="14">
        <v>3</v>
      </c>
      <c r="F15" s="14">
        <v>4</v>
      </c>
      <c r="G15" s="15">
        <v>5</v>
      </c>
    </row>
    <row r="16" spans="1:9" ht="25.05" customHeight="1" thickBot="1" x14ac:dyDescent="0.3">
      <c r="A16" s="23">
        <f>((D4+E4)-(B4+C4))/4</f>
        <v>10</v>
      </c>
      <c r="B16" s="24">
        <f>(E$4-D$4)*$B$9/2</f>
        <v>0.75</v>
      </c>
      <c r="C16" s="25">
        <f>(B16*$B$7)/$B$10</f>
        <v>487519.50078003126</v>
      </c>
      <c r="D16" s="25">
        <f>(B16*$C$7)/$B$10</f>
        <v>234009.360374415</v>
      </c>
      <c r="E16" s="25">
        <f>(B16*$D$7)/$B$10</f>
        <v>0</v>
      </c>
      <c r="F16" s="25">
        <f>(B16*$E$7)/$B$10</f>
        <v>-234009.360374415</v>
      </c>
      <c r="G16" s="26">
        <f>(B16*$F$7)/$B$10</f>
        <v>-487519.50078003126</v>
      </c>
    </row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</sheetData>
  <mergeCells count="5">
    <mergeCell ref="H3:I4"/>
    <mergeCell ref="H2:I2"/>
    <mergeCell ref="B12:D12"/>
    <mergeCell ref="A15:B15"/>
    <mergeCell ref="B1:D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9669-15B7-49B0-9BAD-58F7297434C0}">
  <dimension ref="A1:I35"/>
  <sheetViews>
    <sheetView tabSelected="1" topLeftCell="A8" zoomScale="85" zoomScaleNormal="85" workbookViewId="0">
      <selection activeCell="H13" sqref="H13:I13"/>
    </sheetView>
  </sheetViews>
  <sheetFormatPr defaultRowHeight="13.8" x14ac:dyDescent="0.25"/>
  <cols>
    <col min="1" max="14" width="15.77734375" customWidth="1"/>
  </cols>
  <sheetData>
    <row r="1" spans="1:9" ht="25.05" customHeight="1" x14ac:dyDescent="0.25">
      <c r="A1" s="1" t="s">
        <v>2</v>
      </c>
      <c r="B1" s="34" t="s">
        <v>24</v>
      </c>
      <c r="C1" s="34"/>
      <c r="D1" s="34"/>
    </row>
    <row r="2" spans="1:9" ht="25.05" customHeight="1" thickBot="1" x14ac:dyDescent="0.3"/>
    <row r="3" spans="1:9" ht="49.2" customHeight="1" x14ac:dyDescent="0.25">
      <c r="A3" s="37" t="s">
        <v>28</v>
      </c>
      <c r="B3" s="3">
        <v>1</v>
      </c>
      <c r="C3" s="3">
        <v>2</v>
      </c>
      <c r="D3" s="3">
        <v>3</v>
      </c>
      <c r="E3" s="3">
        <v>4</v>
      </c>
      <c r="F3" s="4">
        <v>5</v>
      </c>
    </row>
    <row r="4" spans="1:9" ht="25.05" customHeight="1" x14ac:dyDescent="0.25">
      <c r="A4" s="38"/>
      <c r="B4" s="39" t="s">
        <v>3</v>
      </c>
      <c r="C4" s="39"/>
      <c r="D4" s="39"/>
      <c r="E4" s="39"/>
      <c r="F4" s="40"/>
    </row>
    <row r="5" spans="1:9" ht="25.05" customHeight="1" x14ac:dyDescent="0.25">
      <c r="A5" s="5">
        <f>理论计算!B4</f>
        <v>10</v>
      </c>
      <c r="B5" s="7">
        <v>42</v>
      </c>
      <c r="C5" s="7">
        <v>29</v>
      </c>
      <c r="D5" s="7">
        <v>0</v>
      </c>
      <c r="E5" s="7">
        <v>-20</v>
      </c>
      <c r="F5" s="8">
        <v>-43</v>
      </c>
    </row>
    <row r="6" spans="1:9" ht="25.05" customHeight="1" x14ac:dyDescent="0.25">
      <c r="A6" s="5">
        <f>理论计算!C4</f>
        <v>20</v>
      </c>
      <c r="B6" s="7">
        <v>86</v>
      </c>
      <c r="C6" s="7">
        <v>56</v>
      </c>
      <c r="D6" s="7">
        <v>2</v>
      </c>
      <c r="E6" s="7">
        <v>-42</v>
      </c>
      <c r="F6" s="8">
        <v>-89</v>
      </c>
    </row>
    <row r="7" spans="1:9" ht="25.05" customHeight="1" x14ac:dyDescent="0.25">
      <c r="A7" s="5">
        <f>理论计算!D4</f>
        <v>30</v>
      </c>
      <c r="B7" s="7">
        <v>133</v>
      </c>
      <c r="C7" s="7">
        <v>83</v>
      </c>
      <c r="D7" s="7">
        <v>6</v>
      </c>
      <c r="E7" s="7">
        <v>-62</v>
      </c>
      <c r="F7" s="8">
        <v>-134</v>
      </c>
    </row>
    <row r="8" spans="1:9" ht="25.05" customHeight="1" thickBot="1" x14ac:dyDescent="0.3">
      <c r="A8" s="5">
        <f>理论计算!E4</f>
        <v>40</v>
      </c>
      <c r="B8" s="9">
        <v>175</v>
      </c>
      <c r="C8" s="9">
        <v>108</v>
      </c>
      <c r="D8" s="9">
        <v>9</v>
      </c>
      <c r="E8" s="9">
        <v>-81</v>
      </c>
      <c r="F8" s="10">
        <v>-177</v>
      </c>
    </row>
    <row r="9" spans="1:9" ht="25.05" customHeight="1" thickBot="1" x14ac:dyDescent="0.3">
      <c r="A9" s="27" t="s">
        <v>19</v>
      </c>
      <c r="B9" s="30">
        <f>((B7+B8)-(B5+B6))/(4*$I$10)</f>
        <v>2.3684210526315788</v>
      </c>
      <c r="C9" s="30">
        <f t="shared" ref="C9:F9" si="0">((C7+C8)-(C5+C6))/(4*$I$10)</f>
        <v>1.3947368421052631</v>
      </c>
      <c r="D9" s="30">
        <f t="shared" si="0"/>
        <v>0.17105263157894737</v>
      </c>
      <c r="E9" s="30">
        <f t="shared" si="0"/>
        <v>-1.0657894736842106</v>
      </c>
      <c r="F9" s="30">
        <f t="shared" si="0"/>
        <v>-2.3552631578947367</v>
      </c>
    </row>
    <row r="10" spans="1:9" ht="25.05" customHeight="1" x14ac:dyDescent="0.25">
      <c r="H10" s="28" t="s">
        <v>20</v>
      </c>
      <c r="I10" s="29">
        <v>19</v>
      </c>
    </row>
    <row r="11" spans="1:9" ht="25.05" customHeight="1" x14ac:dyDescent="0.25">
      <c r="A11" s="1" t="s">
        <v>1</v>
      </c>
      <c r="B11" s="34" t="s">
        <v>23</v>
      </c>
      <c r="C11" s="34"/>
      <c r="D11" s="34"/>
      <c r="H11" s="11" t="s">
        <v>5</v>
      </c>
      <c r="I11" s="12">
        <v>206000000000</v>
      </c>
    </row>
    <row r="12" spans="1:9" ht="25.05" customHeight="1" x14ac:dyDescent="0.25">
      <c r="H12" s="11" t="s">
        <v>6</v>
      </c>
      <c r="I12" s="13">
        <v>9.9999999999999995E-7</v>
      </c>
    </row>
    <row r="13" spans="1:9" ht="25.05" customHeight="1" x14ac:dyDescent="0.25">
      <c r="H13" s="11" t="s">
        <v>30</v>
      </c>
      <c r="I13" s="13">
        <f>SQRT(SUM(B24:F24)/SUM(B23^2+C23^2+D23^2+E23^2+F23^2))</f>
        <v>8.5722147274612179E-2</v>
      </c>
    </row>
    <row r="14" spans="1:9" ht="25.05" customHeight="1" thickBot="1" x14ac:dyDescent="0.3"/>
    <row r="15" spans="1:9" ht="25.05" customHeight="1" x14ac:dyDescent="0.25">
      <c r="A15" s="37" t="s">
        <v>18</v>
      </c>
      <c r="B15" s="3">
        <v>1</v>
      </c>
      <c r="C15" s="3">
        <v>2</v>
      </c>
      <c r="D15" s="3">
        <v>3</v>
      </c>
      <c r="E15" s="3">
        <v>4</v>
      </c>
      <c r="F15" s="4">
        <v>5</v>
      </c>
    </row>
    <row r="16" spans="1:9" ht="25.05" customHeight="1" x14ac:dyDescent="0.25">
      <c r="A16" s="38"/>
      <c r="B16" s="39" t="s">
        <v>4</v>
      </c>
      <c r="C16" s="39"/>
      <c r="D16" s="39"/>
      <c r="E16" s="39"/>
      <c r="F16" s="40"/>
    </row>
    <row r="17" spans="1:6" ht="25.05" customHeight="1" thickBot="1" x14ac:dyDescent="0.3">
      <c r="A17" s="6">
        <f>理论计算!A16</f>
        <v>10</v>
      </c>
      <c r="B17" s="9">
        <f>B9*$I$12*$I$11</f>
        <v>487894.73684210517</v>
      </c>
      <c r="C17" s="9">
        <f t="shared" ref="C17:F17" si="1">C9*$I$12*$I$11</f>
        <v>287315.78947368416</v>
      </c>
      <c r="D17" s="9">
        <f t="shared" si="1"/>
        <v>35236.84210526316</v>
      </c>
      <c r="E17" s="9">
        <f t="shared" si="1"/>
        <v>-219552.63157894739</v>
      </c>
      <c r="F17" s="9">
        <f t="shared" si="1"/>
        <v>-485184.21052631579</v>
      </c>
    </row>
    <row r="18" spans="1:6" ht="25.05" customHeight="1" x14ac:dyDescent="0.25"/>
    <row r="19" spans="1:6" ht="25.05" customHeight="1" x14ac:dyDescent="0.25">
      <c r="A19" s="1" t="s">
        <v>25</v>
      </c>
      <c r="B19" s="34" t="s">
        <v>26</v>
      </c>
      <c r="C19" s="34"/>
      <c r="D19" s="34"/>
    </row>
    <row r="20" spans="1:6" ht="25.05" customHeight="1" x14ac:dyDescent="0.25"/>
    <row r="21" spans="1:6" ht="25.05" customHeight="1" x14ac:dyDescent="0.25">
      <c r="A21" s="22"/>
      <c r="B21" s="31">
        <f>理论计算!B7</f>
        <v>1.2500000000000001E-2</v>
      </c>
      <c r="C21" s="31">
        <f>理论计算!C7</f>
        <v>6.0000000000000001E-3</v>
      </c>
      <c r="D21" s="31">
        <f>理论计算!D7</f>
        <v>0</v>
      </c>
      <c r="E21" s="31">
        <f>理论计算!E7</f>
        <v>-6.0000000000000001E-3</v>
      </c>
      <c r="F21" s="31">
        <f>理论计算!F7</f>
        <v>-1.2500000000000001E-2</v>
      </c>
    </row>
    <row r="22" spans="1:6" ht="25.05" customHeight="1" x14ac:dyDescent="0.25">
      <c r="A22" s="31" t="s">
        <v>27</v>
      </c>
      <c r="B22" s="2">
        <f>B17</f>
        <v>487894.73684210517</v>
      </c>
      <c r="C22" s="2">
        <f>C17</f>
        <v>287315.78947368416</v>
      </c>
      <c r="D22" s="2">
        <f>D17</f>
        <v>35236.84210526316</v>
      </c>
      <c r="E22" s="2">
        <f>E17</f>
        <v>-219552.63157894739</v>
      </c>
      <c r="F22" s="2">
        <f>F17</f>
        <v>-485184.21052631579</v>
      </c>
    </row>
    <row r="23" spans="1:6" ht="24.6" customHeight="1" x14ac:dyDescent="0.25">
      <c r="A23" s="31" t="s">
        <v>11</v>
      </c>
      <c r="B23" s="2">
        <f>理论计算!C16</f>
        <v>487519.50078003126</v>
      </c>
      <c r="C23" s="2">
        <f>理论计算!D16</f>
        <v>234009.360374415</v>
      </c>
      <c r="D23" s="2">
        <f>理论计算!E16</f>
        <v>0</v>
      </c>
      <c r="E23" s="2">
        <f>理论计算!F16</f>
        <v>-234009.360374415</v>
      </c>
      <c r="F23" s="2">
        <f>理论计算!G16</f>
        <v>-487519.50078003126</v>
      </c>
    </row>
    <row r="24" spans="1:6" ht="25.05" customHeight="1" x14ac:dyDescent="0.25">
      <c r="A24" s="22" t="s">
        <v>29</v>
      </c>
      <c r="B24" s="31">
        <f>(B22-B23)^2</f>
        <v>140802.10228073187</v>
      </c>
      <c r="C24" s="31">
        <f t="shared" ref="C24:F24" si="2">(C22-C23)^2</f>
        <v>2841575383.3154092</v>
      </c>
      <c r="D24" s="31">
        <f t="shared" si="2"/>
        <v>1241635041.5512466</v>
      </c>
      <c r="E24" s="31">
        <f t="shared" si="2"/>
        <v>208997007.46570247</v>
      </c>
      <c r="F24" s="31">
        <f t="shared" si="2"/>
        <v>5453580.5690984791</v>
      </c>
    </row>
    <row r="25" spans="1:6" ht="25.05" customHeight="1" x14ac:dyDescent="0.25"/>
    <row r="26" spans="1:6" ht="25.05" customHeight="1" x14ac:dyDescent="0.25"/>
    <row r="27" spans="1:6" ht="25.05" customHeight="1" x14ac:dyDescent="0.25"/>
    <row r="28" spans="1:6" ht="25.05" customHeight="1" x14ac:dyDescent="0.25"/>
    <row r="29" spans="1:6" ht="25.05" customHeight="1" x14ac:dyDescent="0.25"/>
    <row r="30" spans="1:6" ht="25.05" customHeight="1" x14ac:dyDescent="0.25"/>
    <row r="31" spans="1:6" ht="25.05" customHeight="1" x14ac:dyDescent="0.25"/>
    <row r="32" spans="1:6" ht="25.05" customHeight="1" x14ac:dyDescent="0.25"/>
    <row r="33" ht="25.05" customHeight="1" x14ac:dyDescent="0.25"/>
    <row r="34" ht="25.05" customHeight="1" x14ac:dyDescent="0.25"/>
    <row r="35" ht="25.05" customHeight="1" x14ac:dyDescent="0.25"/>
  </sheetData>
  <mergeCells count="7">
    <mergeCell ref="B19:D19"/>
    <mergeCell ref="B1:D1"/>
    <mergeCell ref="A3:A4"/>
    <mergeCell ref="B4:F4"/>
    <mergeCell ref="B11:D11"/>
    <mergeCell ref="A15:A16"/>
    <mergeCell ref="B16:F16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68F8-ABC6-4518-8B44-FB477C373714}">
  <dimension ref="A1:I35"/>
  <sheetViews>
    <sheetView topLeftCell="A8" zoomScale="85" zoomScaleNormal="85" workbookViewId="0">
      <selection activeCell="G17" sqref="G17"/>
    </sheetView>
  </sheetViews>
  <sheetFormatPr defaultRowHeight="13.8" x14ac:dyDescent="0.25"/>
  <cols>
    <col min="1" max="14" width="15.77734375" customWidth="1"/>
  </cols>
  <sheetData>
    <row r="1" spans="1:9" ht="25.05" customHeight="1" x14ac:dyDescent="0.25">
      <c r="A1" s="1" t="s">
        <v>2</v>
      </c>
      <c r="B1" s="34" t="s">
        <v>21</v>
      </c>
      <c r="C1" s="34"/>
      <c r="D1" s="34"/>
    </row>
    <row r="2" spans="1:9" ht="25.05" customHeight="1" thickBot="1" x14ac:dyDescent="0.3"/>
    <row r="3" spans="1:9" ht="49.2" customHeight="1" x14ac:dyDescent="0.25">
      <c r="A3" s="37" t="s">
        <v>0</v>
      </c>
      <c r="B3" s="3">
        <v>1</v>
      </c>
      <c r="C3" s="3">
        <v>2</v>
      </c>
      <c r="D3" s="3">
        <v>3</v>
      </c>
      <c r="E3" s="3">
        <v>4</v>
      </c>
      <c r="F3" s="4">
        <v>5</v>
      </c>
    </row>
    <row r="4" spans="1:9" ht="25.05" customHeight="1" x14ac:dyDescent="0.25">
      <c r="A4" s="38"/>
      <c r="B4" s="39" t="s">
        <v>3</v>
      </c>
      <c r="C4" s="39"/>
      <c r="D4" s="39"/>
      <c r="E4" s="39"/>
      <c r="F4" s="40"/>
    </row>
    <row r="5" spans="1:9" ht="25.05" customHeight="1" x14ac:dyDescent="0.25">
      <c r="A5" s="5">
        <f>理论计算!B4</f>
        <v>10</v>
      </c>
      <c r="B5" s="7">
        <v>53</v>
      </c>
      <c r="C5" s="7">
        <v>36</v>
      </c>
      <c r="D5" s="7">
        <v>1</v>
      </c>
      <c r="E5" s="7">
        <v>-25</v>
      </c>
      <c r="F5" s="8">
        <v>-56</v>
      </c>
    </row>
    <row r="6" spans="1:9" ht="25.05" customHeight="1" x14ac:dyDescent="0.25">
      <c r="A6" s="5">
        <f>理论计算!C4</f>
        <v>20</v>
      </c>
      <c r="B6" s="7">
        <v>100</v>
      </c>
      <c r="C6" s="7">
        <v>64</v>
      </c>
      <c r="D6" s="7">
        <v>4</v>
      </c>
      <c r="E6" s="7">
        <v>-48</v>
      </c>
      <c r="F6" s="8">
        <v>-102</v>
      </c>
    </row>
    <row r="7" spans="1:9" ht="25.05" customHeight="1" x14ac:dyDescent="0.25">
      <c r="A7" s="5">
        <f>理论计算!D4</f>
        <v>30</v>
      </c>
      <c r="B7" s="7">
        <v>139</v>
      </c>
      <c r="C7" s="7">
        <v>86</v>
      </c>
      <c r="D7" s="7">
        <v>7</v>
      </c>
      <c r="E7" s="7">
        <v>-66</v>
      </c>
      <c r="F7" s="8">
        <v>-142</v>
      </c>
    </row>
    <row r="8" spans="1:9" ht="25.05" customHeight="1" thickBot="1" x14ac:dyDescent="0.3">
      <c r="A8" s="5">
        <f>理论计算!E4</f>
        <v>40</v>
      </c>
      <c r="B8" s="9">
        <v>175</v>
      </c>
      <c r="C8" s="9">
        <v>107</v>
      </c>
      <c r="D8" s="9">
        <v>8</v>
      </c>
      <c r="E8" s="9">
        <v>-82</v>
      </c>
      <c r="F8" s="10">
        <v>-177</v>
      </c>
    </row>
    <row r="9" spans="1:9" ht="25.05" customHeight="1" thickBot="1" x14ac:dyDescent="0.3">
      <c r="A9" s="27" t="s">
        <v>19</v>
      </c>
      <c r="B9" s="30">
        <f>((B7+B8)-(B5+B6))/(4*$I$10)</f>
        <v>2.1184210526315788</v>
      </c>
      <c r="C9" s="30">
        <f t="shared" ref="C9:F9" si="0">((C7+C8)-(C5+C6))/(4*$I$10)</f>
        <v>1.2236842105263157</v>
      </c>
      <c r="D9" s="30">
        <f t="shared" si="0"/>
        <v>0.13157894736842105</v>
      </c>
      <c r="E9" s="30">
        <f t="shared" si="0"/>
        <v>-0.98684210526315785</v>
      </c>
      <c r="F9" s="30">
        <f t="shared" si="0"/>
        <v>-2.1184210526315788</v>
      </c>
    </row>
    <row r="10" spans="1:9" ht="25.05" customHeight="1" x14ac:dyDescent="0.25">
      <c r="H10" s="28" t="s">
        <v>20</v>
      </c>
      <c r="I10" s="29">
        <v>19</v>
      </c>
    </row>
    <row r="11" spans="1:9" ht="25.05" customHeight="1" x14ac:dyDescent="0.25">
      <c r="A11" s="1" t="s">
        <v>1</v>
      </c>
      <c r="B11" s="34" t="s">
        <v>22</v>
      </c>
      <c r="C11" s="34"/>
      <c r="D11" s="34"/>
      <c r="H11" s="11" t="s">
        <v>5</v>
      </c>
      <c r="I11" s="12">
        <v>206000000000</v>
      </c>
    </row>
    <row r="12" spans="1:9" ht="25.05" customHeight="1" x14ac:dyDescent="0.25">
      <c r="H12" s="11" t="s">
        <v>6</v>
      </c>
      <c r="I12" s="13">
        <v>9.9999999999999995E-7</v>
      </c>
    </row>
    <row r="13" spans="1:9" ht="25.05" customHeight="1" x14ac:dyDescent="0.25">
      <c r="H13" s="28" t="s">
        <v>30</v>
      </c>
      <c r="I13" s="29">
        <f>SQRT(SUM(B24:F24)/SUM(B23^2+C23^2+D23^2+E23^2+F23^2))</f>
        <v>0.11120160559358018</v>
      </c>
    </row>
    <row r="14" spans="1:9" ht="25.05" customHeight="1" thickBot="1" x14ac:dyDescent="0.3"/>
    <row r="15" spans="1:9" ht="25.05" customHeight="1" x14ac:dyDescent="0.25">
      <c r="A15" s="37" t="s">
        <v>18</v>
      </c>
      <c r="B15" s="3">
        <v>1</v>
      </c>
      <c r="C15" s="3">
        <v>2</v>
      </c>
      <c r="D15" s="3">
        <v>3</v>
      </c>
      <c r="E15" s="3">
        <v>4</v>
      </c>
      <c r="F15" s="4">
        <v>5</v>
      </c>
    </row>
    <row r="16" spans="1:9" ht="25.05" customHeight="1" x14ac:dyDescent="0.25">
      <c r="A16" s="38"/>
      <c r="B16" s="39" t="s">
        <v>4</v>
      </c>
      <c r="C16" s="39"/>
      <c r="D16" s="39"/>
      <c r="E16" s="39"/>
      <c r="F16" s="40"/>
    </row>
    <row r="17" spans="1:6" ht="25.05" customHeight="1" thickBot="1" x14ac:dyDescent="0.3">
      <c r="A17" s="6">
        <f>理论计算!A16</f>
        <v>10</v>
      </c>
      <c r="B17" s="9">
        <f>B9*$I$12*$I$11</f>
        <v>436394.73684210522</v>
      </c>
      <c r="C17" s="9">
        <f t="shared" ref="C17:F17" si="1">C9*$I$12*$I$11</f>
        <v>252078.94736842104</v>
      </c>
      <c r="D17" s="9">
        <f t="shared" si="1"/>
        <v>27105.263157894733</v>
      </c>
      <c r="E17" s="9">
        <f t="shared" si="1"/>
        <v>-203289.47368421053</v>
      </c>
      <c r="F17" s="9">
        <f t="shared" si="1"/>
        <v>-436394.73684210522</v>
      </c>
    </row>
    <row r="18" spans="1:6" ht="25.05" customHeight="1" x14ac:dyDescent="0.25"/>
    <row r="19" spans="1:6" ht="25.05" customHeight="1" x14ac:dyDescent="0.25">
      <c r="A19" s="1" t="s">
        <v>25</v>
      </c>
      <c r="B19" s="34" t="s">
        <v>26</v>
      </c>
      <c r="C19" s="34"/>
      <c r="D19" s="34"/>
    </row>
    <row r="20" spans="1:6" ht="25.05" customHeight="1" x14ac:dyDescent="0.25"/>
    <row r="21" spans="1:6" ht="25.05" customHeight="1" x14ac:dyDescent="0.25">
      <c r="A21" s="22"/>
      <c r="B21" s="31">
        <f>理论计算!B7</f>
        <v>1.2500000000000001E-2</v>
      </c>
      <c r="C21" s="31">
        <f>理论计算!C7</f>
        <v>6.0000000000000001E-3</v>
      </c>
      <c r="D21" s="31">
        <f>理论计算!D7</f>
        <v>0</v>
      </c>
      <c r="E21" s="31">
        <f>理论计算!E7</f>
        <v>-6.0000000000000001E-3</v>
      </c>
      <c r="F21" s="31">
        <f>理论计算!F7</f>
        <v>-1.2500000000000001E-2</v>
      </c>
    </row>
    <row r="22" spans="1:6" ht="25.05" customHeight="1" x14ac:dyDescent="0.25">
      <c r="A22" s="31" t="s">
        <v>27</v>
      </c>
      <c r="B22" s="2">
        <f>B17</f>
        <v>436394.73684210522</v>
      </c>
      <c r="C22" s="2">
        <f>C17</f>
        <v>252078.94736842104</v>
      </c>
      <c r="D22" s="2">
        <f>D17</f>
        <v>27105.263157894733</v>
      </c>
      <c r="E22" s="2">
        <f>E17</f>
        <v>-203289.47368421053</v>
      </c>
      <c r="F22" s="2">
        <f>F17</f>
        <v>-436394.73684210522</v>
      </c>
    </row>
    <row r="23" spans="1:6" ht="24.6" customHeight="1" x14ac:dyDescent="0.25">
      <c r="A23" s="31" t="s">
        <v>11</v>
      </c>
      <c r="B23" s="2">
        <f>理论计算!C16</f>
        <v>487519.50078003126</v>
      </c>
      <c r="C23" s="2">
        <f>理论计算!D16</f>
        <v>234009.360374415</v>
      </c>
      <c r="D23" s="2">
        <f>理论计算!E16</f>
        <v>0</v>
      </c>
      <c r="E23" s="2">
        <f>理论计算!F16</f>
        <v>-234009.360374415</v>
      </c>
      <c r="F23" s="2">
        <f>理论计算!G16</f>
        <v>-487519.50078003126</v>
      </c>
    </row>
    <row r="24" spans="1:6" ht="25.05" customHeight="1" x14ac:dyDescent="0.25">
      <c r="A24" s="22" t="s">
        <v>29</v>
      </c>
      <c r="B24" s="31">
        <f>(B22-B23)^2</f>
        <v>2613741487.7086625</v>
      </c>
      <c r="C24" s="31">
        <f t="shared" ref="C24:F24" si="2">(C22-C23)^2</f>
        <v>326509974.13395214</v>
      </c>
      <c r="D24" s="31">
        <f t="shared" si="2"/>
        <v>734695290.85872555</v>
      </c>
      <c r="E24" s="31">
        <f t="shared" si="2"/>
        <v>943711438.25900161</v>
      </c>
      <c r="F24" s="31">
        <f t="shared" si="2"/>
        <v>2613741487.7086625</v>
      </c>
    </row>
    <row r="25" spans="1:6" ht="25.05" customHeight="1" x14ac:dyDescent="0.25"/>
    <row r="26" spans="1:6" ht="25.05" customHeight="1" x14ac:dyDescent="0.25"/>
    <row r="27" spans="1:6" ht="25.05" customHeight="1" x14ac:dyDescent="0.25"/>
    <row r="28" spans="1:6" ht="25.05" customHeight="1" x14ac:dyDescent="0.25"/>
    <row r="29" spans="1:6" ht="25.05" customHeight="1" x14ac:dyDescent="0.25"/>
    <row r="30" spans="1:6" ht="25.05" customHeight="1" x14ac:dyDescent="0.25"/>
    <row r="31" spans="1:6" ht="25.05" customHeight="1" x14ac:dyDescent="0.25"/>
    <row r="32" spans="1:6" ht="25.05" customHeight="1" x14ac:dyDescent="0.25"/>
    <row r="33" ht="25.05" customHeight="1" x14ac:dyDescent="0.25"/>
    <row r="34" ht="25.05" customHeight="1" x14ac:dyDescent="0.25"/>
    <row r="35" ht="25.05" customHeight="1" x14ac:dyDescent="0.25"/>
  </sheetData>
  <mergeCells count="7">
    <mergeCell ref="B16:F16"/>
    <mergeCell ref="B19:D19"/>
    <mergeCell ref="B1:D1"/>
    <mergeCell ref="A3:A4"/>
    <mergeCell ref="B4:F4"/>
    <mergeCell ref="B11:D11"/>
    <mergeCell ref="A15:A1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理论计算</vt:lpstr>
      <vt:lpstr>加载载荷</vt:lpstr>
      <vt:lpstr>卸载载荷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2024-11-14T12:51:37Z</dcterms:created>
  <dcterms:modified xsi:type="dcterms:W3CDTF">2024-11-15T00:27:39Z</dcterms:modified>
</cp:coreProperties>
</file>